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.mrsk-yuga.local\VE-Roots\70-ВЭ\Documents\Технические службы\ООУпоТЭ\Для размещения на сайте\2023\"/>
    </mc:Choice>
  </mc:AlternateContent>
  <bookViews>
    <workbookView xWindow="240" yWindow="105" windowWidth="19440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C24" i="1" l="1"/>
  <c r="E8" i="1" l="1"/>
  <c r="H10" i="1" l="1"/>
  <c r="G10" i="1"/>
  <c r="F10" i="1"/>
  <c r="E10" i="1"/>
  <c r="H8" i="1"/>
  <c r="G8" i="1"/>
  <c r="F8" i="1"/>
  <c r="G11" i="1" l="1"/>
  <c r="H11" i="1" l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<sst xmlns="http://schemas.openxmlformats.org/spreadsheetml/2006/main" count="46" uniqueCount="33">
  <si>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</si>
  <si>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</si>
  <si>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</si>
  <si>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</si>
  <si>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</si>
  <si>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</si>
  <si>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</si>
  <si>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</si>
  <si>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</si>
  <si>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</si>
  <si>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</si>
  <si>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</si>
  <si>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</si>
  <si>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</si>
  <si>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</si>
  <si>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</si>
  <si>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</si>
  <si>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</si>
  <si>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</si>
  <si>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</si>
  <si>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</si>
  <si>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</si>
  <si>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</si>
  <si>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</si>
  <si>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</si>
  <si>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</si>
  <si>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</si>
  <si>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</si>
  <si>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</si>
  <si>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</si>
  <si>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</si>
  <si>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</si>
  <si>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ФПАО "Россети Юг" - 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</si>
</sst>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######\ ###\ ###\ ##0.000"/>
    <numFmt numFmtId="170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9" fontId="9" fillId="0" borderId="7" xfId="0" applyNumberFormat="1" applyFont="1" applyFill="1" applyBorder="1" applyAlignment="1" applyProtection="1">
      <alignment vertical="center" wrapText="1"/>
    </xf>
    <xf numFmtId="168" fontId="11" fillId="0" borderId="12" xfId="0" applyNumberFormat="1" applyFont="1" applyBorder="1" applyAlignment="1">
      <alignment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0" fontId="4" fillId="0" borderId="0" xfId="0" applyNumberFormat="1" applyFont="1"/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4" zoomScaleNormal="100" zoomScaleSheetLayoutView="100" workbookViewId="0">
      <selection activeCell="H14" sqref="H14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1.85546875" bestFit="1" customWidth="1"/>
    <col min="7" max="7" width="14.85546875" customWidth="1"/>
    <col min="8" max="8" width="17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>
        <v>1000</v>
      </c>
      <c r="H2" s="2"/>
    </row>
    <row r="3" spans="1:10" ht="104.25" customHeight="1" x14ac:dyDescent="0.3">
      <c r="A3" s="30" t="s">
        <v>31</v>
      </c>
      <c r="B3" s="30"/>
      <c r="C3" s="30"/>
      <c r="D3" s="30"/>
      <c r="E3" s="30"/>
      <c r="F3" s="30"/>
      <c r="G3" s="30"/>
      <c r="H3" s="30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1" t="s">
        <v>2</v>
      </c>
      <c r="B5" s="36" t="s">
        <v>3</v>
      </c>
      <c r="C5" s="31" t="s">
        <v>4</v>
      </c>
      <c r="D5" s="36" t="s">
        <v>5</v>
      </c>
      <c r="E5" s="36"/>
      <c r="F5" s="36"/>
      <c r="G5" s="36"/>
      <c r="H5" s="39"/>
    </row>
    <row r="6" spans="1:10" ht="15.75" x14ac:dyDescent="0.25">
      <c r="A6" s="32"/>
      <c r="B6" s="37"/>
      <c r="C6" s="32"/>
      <c r="D6" s="40" t="s">
        <v>6</v>
      </c>
      <c r="E6" s="42" t="s">
        <v>7</v>
      </c>
      <c r="F6" s="43"/>
      <c r="G6" s="43"/>
      <c r="H6" s="44"/>
    </row>
    <row r="7" spans="1:10" ht="15.75" x14ac:dyDescent="0.25">
      <c r="A7" s="33"/>
      <c r="B7" s="38"/>
      <c r="C7" s="33"/>
      <c r="D7" s="41"/>
      <c r="E7" s="24" t="s">
        <v>8</v>
      </c>
      <c r="F7" s="25" t="s">
        <v>9</v>
      </c>
      <c r="G7" s="24" t="s">
        <v>10</v>
      </c>
      <c r="H7" s="26" t="s">
        <v>11</v>
      </c>
    </row>
    <row r="8" spans="1:10" ht="15.75" x14ac:dyDescent="0.25">
      <c r="A8" s="4" t="s">
        <v>12</v>
      </c>
      <c r="B8" s="5" t="s">
        <v>13</v>
      </c>
      <c r="C8" s="6" t="s">
        <v>14</v>
      </c>
      <c r="D8" s="20">
        <v>8682.3877780000003</v>
      </c>
      <c r="E8" s="19">
        <f>169.65828+8375.5651</f>
        <v>8545.2233799999995</v>
      </c>
      <c r="F8" s="19">
        <f>998.405276</f>
        <v>998.40527599999996</v>
      </c>
      <c r="G8" s="19">
        <f>6755.405472</f>
        <v>6755.4054720000004</v>
      </c>
      <c r="H8" s="19">
        <f>1433.347925</f>
        <v>1433.347925</v>
      </c>
      <c r="J8" s="17"/>
    </row>
    <row r="9" spans="1:10" ht="15.75" x14ac:dyDescent="0.25">
      <c r="A9" s="7" t="s">
        <v>15</v>
      </c>
      <c r="B9" s="8" t="s">
        <v>16</v>
      </c>
      <c r="C9" s="9" t="s">
        <v>14</v>
      </c>
      <c r="D9" s="20">
        <f>SUM(E9:H9)</f>
        <v>8082.5776930000002</v>
      </c>
      <c r="E9" s="21">
        <v>1540.186293</v>
      </c>
      <c r="F9" s="21">
        <v>130.597171</v>
      </c>
      <c r="G9" s="21">
        <v>5186.4484929999999</v>
      </c>
      <c r="H9" s="21">
        <v>1225.345736</v>
      </c>
    </row>
    <row r="10" spans="1:10" ht="15.75" x14ac:dyDescent="0.25">
      <c r="A10" s="7" t="s">
        <v>17</v>
      </c>
      <c r="B10" s="8" t="s">
        <v>18</v>
      </c>
      <c r="C10" s="9" t="s">
        <v>14</v>
      </c>
      <c r="D10" s="27">
        <f>SUM(E10:H10)</f>
        <v>599.81008499999996</v>
      </c>
      <c r="E10" s="21">
        <f>3.027827+219.254199</f>
        <v>222.282026</v>
      </c>
      <c r="F10" s="21">
        <f>34.783637</f>
        <v>34.783636999999999</v>
      </c>
      <c r="G10" s="21">
        <f>134.742233</f>
        <v>134.742233</v>
      </c>
      <c r="H10" s="21">
        <f>208.002189</f>
        <v>208.00218899999999</v>
      </c>
    </row>
    <row r="11" spans="1:10" ht="31.5" x14ac:dyDescent="0.25">
      <c r="A11" s="7" t="s">
        <v>19</v>
      </c>
      <c r="B11" s="8" t="s">
        <v>20</v>
      </c>
      <c r="C11" s="9" t="s">
        <v>21</v>
      </c>
      <c r="D11" s="22">
        <f>ROUND(D10/D8*100,2)</f>
        <v>6.91</v>
      </c>
      <c r="E11" s="22">
        <f>ROUND(E10/E8*100,2)</f>
        <v>2.6</v>
      </c>
      <c r="F11" s="22">
        <f t="shared" ref="F11:H11" si="0">ROUND(F10/F8*100,2)</f>
        <v>3.48</v>
      </c>
      <c r="G11" s="22">
        <f>ROUND(G10/G8*100,2)</f>
        <v>1.99</v>
      </c>
      <c r="H11" s="22">
        <f t="shared" si="0"/>
        <v>14.51</v>
      </c>
    </row>
    <row r="12" spans="1:10" ht="16.5" x14ac:dyDescent="0.3">
      <c r="A12" s="2"/>
      <c r="B12" s="2"/>
      <c r="C12" s="2"/>
      <c r="D12" s="45"/>
      <c r="E12" s="45"/>
      <c r="F12" s="45"/>
      <c r="G12" s="45"/>
      <c r="H12" s="45"/>
    </row>
    <row r="13" spans="1:10" ht="16.5" x14ac:dyDescent="0.3">
      <c r="A13" s="10" t="s">
        <v>22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23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0" t="s">
        <v>30</v>
      </c>
      <c r="B18" s="30"/>
      <c r="C18" s="30"/>
      <c r="D18" s="30"/>
      <c r="E18" s="30"/>
      <c r="F18" s="30"/>
      <c r="G18" s="30"/>
      <c r="H18" s="30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16.5" x14ac:dyDescent="0.3">
      <c r="A20" s="31" t="s">
        <v>2</v>
      </c>
      <c r="B20" s="34" t="s">
        <v>24</v>
      </c>
      <c r="C20" s="34" t="s">
        <v>25</v>
      </c>
      <c r="D20" s="34"/>
      <c r="E20" s="34"/>
      <c r="F20" s="34"/>
      <c r="G20" s="34"/>
      <c r="H20" s="2"/>
    </row>
    <row r="21" spans="1:9" ht="16.5" x14ac:dyDescent="0.3">
      <c r="A21" s="32"/>
      <c r="B21" s="34"/>
      <c r="C21" s="35" t="s">
        <v>6</v>
      </c>
      <c r="D21" s="35" t="s">
        <v>26</v>
      </c>
      <c r="E21" s="35"/>
      <c r="F21" s="35"/>
      <c r="G21" s="35"/>
      <c r="H21" s="2"/>
    </row>
    <row r="22" spans="1:9" ht="16.5" x14ac:dyDescent="0.3">
      <c r="A22" s="33"/>
      <c r="B22" s="34"/>
      <c r="C22" s="35"/>
      <c r="D22" s="24" t="s">
        <v>8</v>
      </c>
      <c r="E22" s="24" t="s">
        <v>9</v>
      </c>
      <c r="F22" s="24" t="s">
        <v>10</v>
      </c>
      <c r="G22" s="24" t="s">
        <v>11</v>
      </c>
      <c r="H22" s="2"/>
    </row>
    <row r="23" spans="1:9" ht="16.5" x14ac:dyDescent="0.3">
      <c r="A23" s="4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15</v>
      </c>
      <c r="B24" s="12" t="s">
        <v>32</v>
      </c>
      <c r="C24" s="28">
        <f>SUM(D24:G24)</f>
        <v>8000.9202440000017</v>
      </c>
      <c r="D24" s="28">
        <v>6158.4549690000013</v>
      </c>
      <c r="E24" s="28">
        <v>116.49716099999998</v>
      </c>
      <c r="F24" s="28">
        <v>734.52198200000009</v>
      </c>
      <c r="G24" s="28">
        <v>991.44613200000003</v>
      </c>
      <c r="H24" s="2"/>
      <c r="I24" s="18"/>
    </row>
    <row r="25" spans="1:9" ht="16.5" x14ac:dyDescent="0.3">
      <c r="A25" s="7" t="s">
        <v>17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19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27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4" t="s">
        <v>28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29" t="s">
        <v>29</v>
      </c>
      <c r="B30" s="29"/>
      <c r="C30" s="29"/>
      <c r="D30" s="29"/>
      <c r="E30" s="29"/>
      <c r="F30" s="29"/>
      <c r="G30" s="29"/>
      <c r="H30" s="29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22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3"/>
      <c r="E38" s="23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xWindow="433" yWindow="350"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Ломакин Дмитрий Евгеньевич</cp:lastModifiedBy>
  <cp:lastPrinted>2019-02-18T08:56:56Z</cp:lastPrinted>
  <dcterms:created xsi:type="dcterms:W3CDTF">2016-02-16T11:39:01Z</dcterms:created>
  <dcterms:modified xsi:type="dcterms:W3CDTF">2024-02-06T08:23:58Z</dcterms:modified>
</cp:coreProperties>
</file>